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6_JUN_2018\Rendicion Cuentas\"/>
    </mc:Choice>
  </mc:AlternateContent>
  <bookViews>
    <workbookView xWindow="0" yWindow="0" windowWidth="28800" windowHeight="11745" tabRatio="769" activeTab="3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D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E47" i="3" s="1"/>
  <c r="F34" i="3"/>
  <c r="H34" i="3"/>
  <c r="B43" i="3"/>
  <c r="C43" i="3"/>
  <c r="D43" i="3"/>
  <c r="E43" i="3"/>
  <c r="F43" i="3"/>
  <c r="G43" i="3"/>
  <c r="H43" i="3"/>
  <c r="C47" i="3" l="1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<sst xmlns="http://schemas.openxmlformats.org/spreadsheetml/2006/main" count="220" uniqueCount="120">
  <si>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</si>
  <si>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</si>
  <si>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</si>
  <si>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</si>
  <si>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</si>
  <si>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</si>
  <si>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</si>
  <si>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</si>
  <si>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</si>
  <si>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</si>
  <si>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</si>
  <si>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</si>
  <si>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</si>
  <si>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</si>
  <si>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</si>
  <si>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</si>
  <si>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</si>
  <si>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</si>
  <si>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</si>
  <si>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</si>
  <si>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</si>
  <si>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</si>
  <si>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</si>
  <si>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</si>
  <si>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</si>
  <si>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</si>
  <si>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</si>
  <si>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</si>
  <si>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</si>
  <si>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</si>
  <si>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</si>
  <si>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</si>
  <si>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</si>
  <si>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</si>
  <si>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</si>
  <si>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</si>
  <si>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</si>
  <si>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</si>
  <si>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</si>
  <si>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</si>
  <si>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</si>
  <si>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</si>
  <si>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</si>
  <si>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</si>
  <si>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</si>
  <si>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</si>
  <si>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</si>
  <si>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</si>
  <si>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</si>
  <si>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</si>
  <si>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</si>
  <si>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</si>
  <si>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</si>
  <si>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</si>
  <si>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</si>
  <si>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</si>
  <si>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</si>
  <si>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</si>
  <si>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</si>
  <si>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</si>
  <si>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</si>
  <si>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</si>
  <si>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</si>
  <si>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</si>
  <si>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</si>
  <si>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</si>
  <si>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</si>
  <si>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</si>
  <si>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</si>
  <si>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</si>
  <si>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</si>
  <si>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</si>
  <si>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</si>
  <si>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</si>
  <si>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</si>
  <si>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</si>
  <si>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</si>
  <si>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</si>
  <si>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</si>
  <si>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</si>
  <si>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</si>
  <si>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</si>
  <si>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</si>
  <si>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</si>
  <si>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</si>
  <si>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</si>
  <si>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</si>
  <si>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</si>
  <si>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</si>
  <si>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</si>
  <si>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</si>
  <si>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</si>
  <si>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</si>
  <si>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</si>
  <si>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</si>
  <si>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</si>
  <si>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</si>
  <si>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</si>
  <si>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</si>
  <si>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</si>
  <si>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</si>
  <si>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</si>
  <si>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</si>
  <si>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</si>
  <si>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</si>
  <si>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</si>
  <si>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</si>
  <si>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</si>
  <si>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</si>
  <si>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</si>
  <si>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</si>
  <si>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</si>
  <si>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</si>
  <si>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</si>
  <si>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</si>
  <si>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</si>
  <si>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Vigente hasta junio 18 de 2018</t>
  </si>
  <si>
    <t>Al interrio y aterminadas
Al exterior con viáticos Andrés Castro Franco, Lina Raquel Rodriguez Meza desde el 18 al 21 de julio de 2018 - Pendiente</t>
  </si>
  <si>
    <t xml:space="preserve">Ana Ester Tovar Porras
Armando Rodriguez Ángel
Grabriel Enrique Barreto González, 2 años, desde 01/17/2017 
Doris Monroy - a partir del 10 de mayo de 2018 por el término de 3 años
Manuel Antonio Vela Segura, 1 año, desde el 02 de enero de 2018 al 02 de enero de 2019. Renuncio al LNR y reasume cargo de carrera desde el 20 de junio de 2018
</t>
  </si>
  <si>
    <t xml:space="preserve">Ismael Contreras Comisión desde el 18 al 21 de de julio de 2018 - Pendiente
Grace Smith Rodado Yate, Inicia el día 15 de junio hasta el 7 de julio de 2018
SIN VIATICOS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</si>
</sst>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6" fillId="0" borderId="3" xfId="0" applyFont="1" applyBorder="1" applyAlignment="1">
      <alignment horizontal="right" wrapText="1"/>
    </xf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horizontal="right"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right" wrapText="1"/>
    </xf>
    <xf numFmtId="0" fontId="3" fillId="8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right" wrapText="1"/>
    </xf>
    <xf numFmtId="0" fontId="3" fillId="9" borderId="1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3" t="s">
        <v>86</v>
      </c>
    </row>
    <row r="2" spans="1:7" x14ac:dyDescent="0.2">
      <c r="A2" s="42" t="s">
        <v>85</v>
      </c>
      <c r="B2" s="42" t="s">
        <v>84</v>
      </c>
    </row>
    <row r="3" spans="1:7" ht="15" x14ac:dyDescent="0.2">
      <c r="A3" s="45" t="s">
        <v>79</v>
      </c>
      <c r="B3" s="46" t="s">
        <v>16</v>
      </c>
    </row>
    <row r="4" spans="1:7" ht="20.25" customHeight="1" x14ac:dyDescent="0.35">
      <c r="A4" s="45" t="s">
        <v>80</v>
      </c>
      <c r="B4" s="46" t="s">
        <v>28</v>
      </c>
      <c r="C4" s="39"/>
      <c r="D4" s="39"/>
      <c r="E4" s="39"/>
      <c r="F4" s="39"/>
      <c r="G4" s="39"/>
    </row>
    <row r="5" spans="1:7" ht="17.25" customHeight="1" x14ac:dyDescent="0.3">
      <c r="A5" s="45" t="s">
        <v>81</v>
      </c>
      <c r="B5" s="46" t="s">
        <v>51</v>
      </c>
      <c r="C5" s="40"/>
    </row>
    <row r="6" spans="1:7" ht="17.25" customHeight="1" x14ac:dyDescent="0.3">
      <c r="A6" s="45" t="s">
        <v>82</v>
      </c>
      <c r="B6" s="46" t="s">
        <v>63</v>
      </c>
      <c r="C6" s="40"/>
      <c r="D6" s="40"/>
    </row>
    <row r="7" spans="1:7" ht="16.5" x14ac:dyDescent="0.3">
      <c r="A7" s="45" t="s">
        <v>83</v>
      </c>
      <c r="B7" s="46" t="s">
        <v>72</v>
      </c>
      <c r="C7" s="41"/>
      <c r="D7" s="41"/>
      <c r="E7" s="41"/>
    </row>
    <row r="8" spans="1:7" x14ac:dyDescent="0.2">
      <c r="A8" s="60" t="s">
        <v>94</v>
      </c>
      <c r="B8" s="46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activeCell="C12" sqref="C12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8" t="s">
        <v>95</v>
      </c>
      <c r="B3" s="61" t="s">
        <v>101</v>
      </c>
    </row>
    <row r="4" spans="1:20" ht="13.5" thickBot="1" x14ac:dyDescent="0.25">
      <c r="A4" s="68" t="s">
        <v>96</v>
      </c>
      <c r="B4" s="70">
        <v>43281</v>
      </c>
    </row>
    <row r="5" spans="1:20" ht="13.5" thickBot="1" x14ac:dyDescent="0.25">
      <c r="A5" s="68" t="s">
        <v>97</v>
      </c>
      <c r="B5" s="62" t="s">
        <v>102</v>
      </c>
    </row>
    <row r="6" spans="1:20" ht="71.25" customHeight="1" x14ac:dyDescent="0.2">
      <c r="A6" s="85" t="s">
        <v>15</v>
      </c>
      <c r="B6" s="84" t="s">
        <v>16</v>
      </c>
      <c r="C6" s="63"/>
    </row>
    <row r="8" spans="1:20" ht="19.5" customHeight="1" thickBot="1" x14ac:dyDescent="0.45">
      <c r="A8" s="44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13" t="s">
        <v>26</v>
      </c>
      <c r="C9" s="113" t="s">
        <v>17</v>
      </c>
      <c r="D9" s="113" t="s">
        <v>18</v>
      </c>
      <c r="E9" s="116" t="s">
        <v>2</v>
      </c>
      <c r="F9" s="116" t="s">
        <v>3</v>
      </c>
      <c r="G9" s="116" t="s">
        <v>4</v>
      </c>
      <c r="H9" s="119" t="s">
        <v>5</v>
      </c>
      <c r="I9" s="119" t="s">
        <v>6</v>
      </c>
      <c r="J9" s="119" t="s">
        <v>7</v>
      </c>
      <c r="K9" s="122" t="s">
        <v>8</v>
      </c>
      <c r="L9" s="122" t="s">
        <v>9</v>
      </c>
      <c r="M9" s="122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14"/>
      <c r="C10" s="114">
        <v>1</v>
      </c>
      <c r="D10" s="114">
        <v>88</v>
      </c>
      <c r="E10" s="117"/>
      <c r="F10" s="117">
        <v>3</v>
      </c>
      <c r="G10" s="117">
        <v>67</v>
      </c>
      <c r="H10" s="120"/>
      <c r="I10" s="120"/>
      <c r="J10" s="120">
        <v>5</v>
      </c>
      <c r="K10" s="123">
        <v>0</v>
      </c>
      <c r="L10" s="123">
        <v>0</v>
      </c>
      <c r="M10" s="123">
        <v>0</v>
      </c>
      <c r="N10" s="71">
        <f>B10+E10+H10+K10</f>
        <v>0</v>
      </c>
      <c r="O10" s="71">
        <f>C10+F10+I10+L10</f>
        <v>4</v>
      </c>
      <c r="P10" s="71">
        <f>D10+G10+J10+M10</f>
        <v>160</v>
      </c>
      <c r="Q10" s="6"/>
    </row>
    <row r="11" spans="1:20" ht="15" x14ac:dyDescent="0.25">
      <c r="A11" s="9" t="s">
        <v>20</v>
      </c>
      <c r="B11" s="114"/>
      <c r="C11" s="114">
        <v>1</v>
      </c>
      <c r="D11" s="114">
        <v>62</v>
      </c>
      <c r="E11" s="117"/>
      <c r="F11" s="117"/>
      <c r="G11" s="117">
        <v>41</v>
      </c>
      <c r="H11" s="120"/>
      <c r="I11" s="120"/>
      <c r="J11" s="120"/>
      <c r="K11" s="123">
        <v>0</v>
      </c>
      <c r="L11" s="123">
        <v>0</v>
      </c>
      <c r="M11" s="123">
        <v>0</v>
      </c>
      <c r="N11" s="71">
        <f t="shared" ref="N11:P16" si="0">B11+E11+H11+K11</f>
        <v>0</v>
      </c>
      <c r="O11" s="71">
        <f t="shared" si="0"/>
        <v>1</v>
      </c>
      <c r="P11" s="71">
        <f t="shared" si="0"/>
        <v>103</v>
      </c>
      <c r="Q11" s="6"/>
    </row>
    <row r="12" spans="1:20" ht="15" x14ac:dyDescent="0.25">
      <c r="A12" s="9" t="s">
        <v>21</v>
      </c>
      <c r="B12" s="114">
        <v>1</v>
      </c>
      <c r="C12" s="114">
        <v>2</v>
      </c>
      <c r="D12" s="114">
        <v>488</v>
      </c>
      <c r="E12" s="117">
        <v>1</v>
      </c>
      <c r="F12" s="117"/>
      <c r="G12" s="117">
        <v>129</v>
      </c>
      <c r="H12" s="120"/>
      <c r="I12" s="120"/>
      <c r="J12" s="120">
        <v>2</v>
      </c>
      <c r="K12" s="123">
        <v>0</v>
      </c>
      <c r="L12" s="123">
        <v>0</v>
      </c>
      <c r="M12" s="123">
        <v>0</v>
      </c>
      <c r="N12" s="71">
        <f t="shared" si="0"/>
        <v>2</v>
      </c>
      <c r="O12" s="71">
        <f t="shared" si="0"/>
        <v>2</v>
      </c>
      <c r="P12" s="71">
        <f t="shared" si="0"/>
        <v>619</v>
      </c>
      <c r="Q12" s="6"/>
    </row>
    <row r="13" spans="1:20" ht="15" x14ac:dyDescent="0.25">
      <c r="A13" s="9" t="s">
        <v>22</v>
      </c>
      <c r="B13" s="114"/>
      <c r="C13" s="114"/>
      <c r="D13" s="114"/>
      <c r="E13" s="117"/>
      <c r="F13" s="117"/>
      <c r="G13" s="117"/>
      <c r="H13" s="120"/>
      <c r="I13" s="120"/>
      <c r="J13" s="120"/>
      <c r="K13" s="123">
        <v>0</v>
      </c>
      <c r="L13" s="123">
        <v>0</v>
      </c>
      <c r="M13" s="123"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6"/>
    </row>
    <row r="14" spans="1:20" ht="15" x14ac:dyDescent="0.25">
      <c r="A14" s="9" t="s">
        <v>23</v>
      </c>
      <c r="B14" s="114"/>
      <c r="C14" s="114"/>
      <c r="D14" s="114">
        <v>1</v>
      </c>
      <c r="E14" s="117"/>
      <c r="F14" s="117"/>
      <c r="G14" s="117"/>
      <c r="H14" s="120"/>
      <c r="I14" s="120"/>
      <c r="J14" s="120">
        <v>30</v>
      </c>
      <c r="K14" s="123">
        <v>0</v>
      </c>
      <c r="L14" s="123">
        <v>0</v>
      </c>
      <c r="M14" s="123">
        <v>0</v>
      </c>
      <c r="N14" s="71">
        <f t="shared" si="0"/>
        <v>0</v>
      </c>
      <c r="O14" s="71">
        <f t="shared" si="0"/>
        <v>0</v>
      </c>
      <c r="P14" s="71">
        <f t="shared" si="0"/>
        <v>31</v>
      </c>
      <c r="Q14" s="6"/>
    </row>
    <row r="15" spans="1:20" ht="15" x14ac:dyDescent="0.25">
      <c r="A15" s="9" t="s">
        <v>24</v>
      </c>
      <c r="B15" s="114"/>
      <c r="C15" s="114">
        <v>1</v>
      </c>
      <c r="D15" s="114">
        <v>7</v>
      </c>
      <c r="E15" s="117"/>
      <c r="F15" s="117"/>
      <c r="G15" s="117"/>
      <c r="H15" s="120"/>
      <c r="I15" s="120"/>
      <c r="J15" s="120">
        <v>118</v>
      </c>
      <c r="K15" s="123">
        <v>0</v>
      </c>
      <c r="L15" s="123">
        <v>0</v>
      </c>
      <c r="M15" s="123">
        <v>0</v>
      </c>
      <c r="N15" s="71">
        <f t="shared" si="0"/>
        <v>0</v>
      </c>
      <c r="O15" s="71">
        <f t="shared" si="0"/>
        <v>1</v>
      </c>
      <c r="P15" s="71">
        <f t="shared" si="0"/>
        <v>125</v>
      </c>
      <c r="Q15" s="6"/>
    </row>
    <row r="16" spans="1:20" ht="15.75" thickBot="1" x14ac:dyDescent="0.3">
      <c r="A16" s="9" t="s">
        <v>25</v>
      </c>
      <c r="B16" s="114"/>
      <c r="C16" s="114"/>
      <c r="D16" s="114"/>
      <c r="E16" s="117"/>
      <c r="F16" s="117"/>
      <c r="G16" s="117"/>
      <c r="H16" s="120"/>
      <c r="I16" s="120"/>
      <c r="J16" s="120"/>
      <c r="K16" s="123">
        <v>0</v>
      </c>
      <c r="L16" s="123">
        <v>0</v>
      </c>
      <c r="M16" s="123">
        <v>0</v>
      </c>
      <c r="N16" s="71">
        <f t="shared" si="0"/>
        <v>0</v>
      </c>
      <c r="O16" s="71">
        <f t="shared" si="0"/>
        <v>0</v>
      </c>
      <c r="P16" s="71">
        <f t="shared" si="0"/>
        <v>0</v>
      </c>
      <c r="Q16" s="6"/>
    </row>
    <row r="17" spans="1:17" ht="13.5" thickBot="1" x14ac:dyDescent="0.25">
      <c r="A17" s="7" t="s">
        <v>1</v>
      </c>
      <c r="B17" s="115">
        <f t="shared" ref="B17:O17" si="1">SUM(B10:B16)</f>
        <v>1</v>
      </c>
      <c r="C17" s="115">
        <f t="shared" si="1"/>
        <v>5</v>
      </c>
      <c r="D17" s="115">
        <f t="shared" si="1"/>
        <v>646</v>
      </c>
      <c r="E17" s="118">
        <f t="shared" si="1"/>
        <v>1</v>
      </c>
      <c r="F17" s="118">
        <f t="shared" si="1"/>
        <v>3</v>
      </c>
      <c r="G17" s="118">
        <f t="shared" si="1"/>
        <v>237</v>
      </c>
      <c r="H17" s="121">
        <f t="shared" si="1"/>
        <v>0</v>
      </c>
      <c r="I17" s="121">
        <f t="shared" si="1"/>
        <v>0</v>
      </c>
      <c r="J17" s="121">
        <f t="shared" si="1"/>
        <v>155</v>
      </c>
      <c r="K17" s="124">
        <f t="shared" si="1"/>
        <v>0</v>
      </c>
      <c r="L17" s="124">
        <f t="shared" si="1"/>
        <v>0</v>
      </c>
      <c r="M17" s="124">
        <f t="shared" si="1"/>
        <v>0</v>
      </c>
      <c r="N17" s="11">
        <f t="shared" si="1"/>
        <v>2</v>
      </c>
      <c r="O17" s="11">
        <f t="shared" si="1"/>
        <v>8</v>
      </c>
      <c r="P17" s="11">
        <f>SUM(P10:P16)</f>
        <v>1038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10" zoomScaleNormal="100" workbookViewId="0">
      <selection activeCell="D39" sqref="D39"/>
    </sheetView>
  </sheetViews>
  <sheetFormatPr baseColWidth="10" defaultRowHeight="12.75" x14ac:dyDescent="0.2"/>
  <cols>
    <col min="1" max="1" width="39.140625" customWidth="1"/>
    <col min="2" max="9" width="18.28515625" style="12" customWidth="1"/>
  </cols>
  <sheetData>
    <row r="1" spans="1:10" ht="60.75" customHeight="1" x14ac:dyDescent="0.2"/>
    <row r="3" spans="1:10" ht="13.5" thickBot="1" x14ac:dyDescent="0.25">
      <c r="A3" s="68" t="s">
        <v>95</v>
      </c>
      <c r="B3" s="61" t="s">
        <v>101</v>
      </c>
    </row>
    <row r="4" spans="1:10" ht="13.5" thickBot="1" x14ac:dyDescent="0.25">
      <c r="A4" s="68" t="s">
        <v>96</v>
      </c>
      <c r="B4" s="70">
        <f>'302-A - VINCULACION'!B4</f>
        <v>43281</v>
      </c>
    </row>
    <row r="5" spans="1:10" ht="12.75" customHeight="1" thickBot="1" x14ac:dyDescent="0.25">
      <c r="A5" s="68" t="s">
        <v>97</v>
      </c>
      <c r="B5" s="62" t="s">
        <v>102</v>
      </c>
    </row>
    <row r="6" spans="1:10" s="67" customFormat="1" ht="46.5" customHeight="1" x14ac:dyDescent="0.2">
      <c r="A6" s="82" t="s">
        <v>27</v>
      </c>
      <c r="B6" s="134" t="s">
        <v>28</v>
      </c>
      <c r="C6" s="134"/>
      <c r="D6" s="134"/>
      <c r="E6" s="134"/>
      <c r="F6" s="65"/>
      <c r="G6" s="65"/>
      <c r="H6" s="65"/>
      <c r="I6" s="65"/>
      <c r="J6" s="66"/>
    </row>
    <row r="7" spans="1:10" s="67" customFormat="1" ht="15.75" customHeight="1" x14ac:dyDescent="0.3">
      <c r="B7" s="64"/>
      <c r="C7" s="64"/>
      <c r="D7" s="64"/>
      <c r="E7" s="64"/>
      <c r="F7" s="64"/>
      <c r="G7" s="65"/>
      <c r="H7" s="65"/>
      <c r="I7" s="65"/>
      <c r="J7" s="66"/>
    </row>
    <row r="8" spans="1:10" ht="19.5" x14ac:dyDescent="0.4">
      <c r="A8" s="44" t="s">
        <v>87</v>
      </c>
      <c r="B8" s="15"/>
      <c r="C8" s="13"/>
      <c r="D8" s="13"/>
      <c r="E8" s="13"/>
      <c r="F8" s="13"/>
      <c r="G8" s="13"/>
      <c r="J8" s="14"/>
    </row>
    <row r="9" spans="1:10" ht="17.25" x14ac:dyDescent="0.3">
      <c r="A9" s="16" t="s">
        <v>29</v>
      </c>
      <c r="B9" s="17"/>
      <c r="C9" s="17"/>
      <c r="D9" s="17"/>
      <c r="E9" s="17"/>
      <c r="F9" s="17"/>
      <c r="G9" s="17"/>
    </row>
    <row r="10" spans="1:10" ht="13.5" x14ac:dyDescent="0.25">
      <c r="A10" s="18" t="s">
        <v>0</v>
      </c>
      <c r="B10" s="19" t="s">
        <v>30</v>
      </c>
      <c r="C10" s="19" t="s">
        <v>31</v>
      </c>
      <c r="D10" s="19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  <c r="I10" s="19" t="s">
        <v>14</v>
      </c>
    </row>
    <row r="11" spans="1:10" ht="15" x14ac:dyDescent="0.25">
      <c r="A11" s="20" t="s">
        <v>37</v>
      </c>
      <c r="B11" s="103">
        <v>300843306</v>
      </c>
      <c r="C11" s="103">
        <v>228891676</v>
      </c>
      <c r="D11" s="103">
        <v>2296323859</v>
      </c>
      <c r="E11" s="103"/>
      <c r="F11" s="103">
        <v>190799366</v>
      </c>
      <c r="G11" s="103">
        <v>810921516</v>
      </c>
      <c r="H11" s="103"/>
      <c r="I11" s="94"/>
    </row>
    <row r="12" spans="1:10" ht="15" x14ac:dyDescent="0.25">
      <c r="A12" s="20" t="s">
        <v>38</v>
      </c>
      <c r="B12" s="103">
        <v>23361323</v>
      </c>
      <c r="C12" s="103">
        <v>3891426</v>
      </c>
      <c r="D12" s="103"/>
      <c r="E12" s="103"/>
      <c r="F12" s="103"/>
      <c r="G12" s="103"/>
      <c r="H12" s="103"/>
      <c r="I12" s="94"/>
    </row>
    <row r="13" spans="1:10" ht="15" x14ac:dyDescent="0.25">
      <c r="A13" s="20" t="s">
        <v>39</v>
      </c>
      <c r="B13" s="103">
        <v>144765</v>
      </c>
      <c r="C13" s="103">
        <v>98650</v>
      </c>
      <c r="D13" s="103"/>
      <c r="E13" s="103"/>
      <c r="F13" s="103"/>
      <c r="G13" s="103"/>
      <c r="H13" s="103"/>
      <c r="I13" s="94"/>
    </row>
    <row r="14" spans="1:10" ht="15" x14ac:dyDescent="0.25">
      <c r="A14" s="20" t="s">
        <v>40</v>
      </c>
      <c r="B14" s="103">
        <v>4925115</v>
      </c>
      <c r="C14" s="103"/>
      <c r="D14" s="103"/>
      <c r="E14" s="103"/>
      <c r="F14" s="103"/>
      <c r="G14" s="103"/>
      <c r="H14" s="103"/>
      <c r="I14" s="94"/>
    </row>
    <row r="15" spans="1:10" ht="15" x14ac:dyDescent="0.25">
      <c r="A15" s="20" t="s">
        <v>41</v>
      </c>
      <c r="B15" s="103">
        <v>5672564</v>
      </c>
      <c r="C15" s="103">
        <v>23320</v>
      </c>
      <c r="D15" s="103"/>
      <c r="E15" s="103"/>
      <c r="F15" s="103"/>
      <c r="G15" s="103"/>
      <c r="H15" s="103"/>
      <c r="I15" s="94"/>
    </row>
    <row r="16" spans="1:10" ht="15" x14ac:dyDescent="0.25">
      <c r="A16" s="20" t="s">
        <v>42</v>
      </c>
      <c r="B16" s="103"/>
      <c r="C16" s="103"/>
      <c r="D16" s="103">
        <v>1319164</v>
      </c>
      <c r="E16" s="103"/>
      <c r="F16" s="103">
        <v>67665060</v>
      </c>
      <c r="G16" s="103">
        <v>280427082</v>
      </c>
      <c r="H16" s="103"/>
      <c r="I16" s="94"/>
    </row>
    <row r="17" spans="1:9" ht="15" x14ac:dyDescent="0.25">
      <c r="A17" s="20" t="s">
        <v>43</v>
      </c>
      <c r="B17" s="103"/>
      <c r="C17" s="103"/>
      <c r="D17" s="103">
        <v>952500148</v>
      </c>
      <c r="E17" s="103"/>
      <c r="F17" s="103">
        <v>90437155</v>
      </c>
      <c r="G17" s="103">
        <v>381990439</v>
      </c>
      <c r="H17" s="103"/>
      <c r="I17" s="94"/>
    </row>
    <row r="18" spans="1:9" ht="15" x14ac:dyDescent="0.25">
      <c r="A18" s="20" t="s">
        <v>44</v>
      </c>
      <c r="B18" s="103">
        <v>3361981</v>
      </c>
      <c r="C18" s="103"/>
      <c r="D18" s="103"/>
      <c r="E18" s="103"/>
      <c r="F18" s="103"/>
      <c r="G18" s="103"/>
      <c r="H18" s="103"/>
      <c r="I18" s="94"/>
    </row>
    <row r="19" spans="1:9" ht="15" x14ac:dyDescent="0.25">
      <c r="A19" s="20" t="s">
        <v>45</v>
      </c>
      <c r="B19" s="103">
        <v>7845460</v>
      </c>
      <c r="C19" s="103">
        <v>5619268</v>
      </c>
      <c r="D19" s="103">
        <v>86717237</v>
      </c>
      <c r="E19" s="103"/>
      <c r="F19" s="103">
        <v>2230355</v>
      </c>
      <c r="G19" s="103">
        <v>8408855</v>
      </c>
      <c r="H19" s="103"/>
      <c r="I19" s="94"/>
    </row>
    <row r="20" spans="1:9" ht="13.5" x14ac:dyDescent="0.25">
      <c r="A20" s="22"/>
      <c r="B20" s="103"/>
      <c r="C20" s="103"/>
      <c r="D20" s="103"/>
      <c r="E20" s="103"/>
      <c r="F20" s="103"/>
      <c r="G20" s="103"/>
      <c r="H20" s="103"/>
      <c r="I20" s="21"/>
    </row>
    <row r="21" spans="1:9" ht="13.5" x14ac:dyDescent="0.25">
      <c r="A21" s="18" t="s">
        <v>1</v>
      </c>
      <c r="B21" s="23">
        <f>SUM(B11:B19)</f>
        <v>346154514</v>
      </c>
      <c r="C21" s="23">
        <f t="shared" ref="C21:H21" si="0">SUM(C11:C19)</f>
        <v>238524340</v>
      </c>
      <c r="D21" s="23">
        <f t="shared" si="0"/>
        <v>3336860408</v>
      </c>
      <c r="E21" s="23">
        <f t="shared" si="0"/>
        <v>0</v>
      </c>
      <c r="F21" s="23">
        <f t="shared" si="0"/>
        <v>351131936</v>
      </c>
      <c r="G21" s="23">
        <f t="shared" si="0"/>
        <v>1481747892</v>
      </c>
      <c r="H21" s="23">
        <f t="shared" si="0"/>
        <v>0</v>
      </c>
      <c r="I21" s="21"/>
    </row>
    <row r="22" spans="1:9" ht="13.5" x14ac:dyDescent="0.25">
      <c r="A22" s="24"/>
      <c r="B22" s="126"/>
      <c r="C22" s="126"/>
      <c r="D22" s="126"/>
      <c r="E22" s="126"/>
      <c r="F22" s="126"/>
      <c r="G22" s="126"/>
      <c r="H22" s="126"/>
      <c r="I22" s="13"/>
    </row>
    <row r="23" spans="1:9" ht="13.5" x14ac:dyDescent="0.25">
      <c r="A23" s="24"/>
      <c r="B23" s="127"/>
      <c r="C23" s="127"/>
      <c r="D23" s="127"/>
      <c r="E23" s="127"/>
      <c r="F23" s="127"/>
      <c r="G23" s="127"/>
      <c r="H23" s="127"/>
      <c r="I23" s="13"/>
    </row>
    <row r="24" spans="1:9" ht="17.25" x14ac:dyDescent="0.3">
      <c r="A24" s="16" t="s">
        <v>46</v>
      </c>
      <c r="B24" s="128"/>
      <c r="C24" s="128"/>
      <c r="D24" s="128"/>
      <c r="E24" s="128"/>
      <c r="F24" s="128"/>
      <c r="G24" s="128"/>
      <c r="H24" s="128"/>
      <c r="I24" s="13"/>
    </row>
    <row r="25" spans="1:9" ht="13.5" x14ac:dyDescent="0.25">
      <c r="A25" s="18" t="s">
        <v>0</v>
      </c>
      <c r="B25" s="129" t="s">
        <v>30</v>
      </c>
      <c r="C25" s="129" t="s">
        <v>31</v>
      </c>
      <c r="D25" s="129" t="s">
        <v>32</v>
      </c>
      <c r="E25" s="129" t="s">
        <v>33</v>
      </c>
      <c r="F25" s="129" t="s">
        <v>34</v>
      </c>
      <c r="G25" s="129" t="s">
        <v>35</v>
      </c>
      <c r="H25" s="129" t="s">
        <v>36</v>
      </c>
      <c r="I25" s="19" t="s">
        <v>14</v>
      </c>
    </row>
    <row r="26" spans="1:9" ht="13.5" x14ac:dyDescent="0.25">
      <c r="A26" s="33" t="s">
        <v>103</v>
      </c>
      <c r="B26" s="104">
        <v>411429931</v>
      </c>
      <c r="C26" s="105">
        <v>331887247</v>
      </c>
      <c r="D26" s="105">
        <v>4374886102</v>
      </c>
      <c r="E26" s="105"/>
      <c r="F26" s="105">
        <v>470426708</v>
      </c>
      <c r="G26" s="105">
        <v>1893103358</v>
      </c>
      <c r="H26" s="106"/>
      <c r="I26" s="94"/>
    </row>
    <row r="27" spans="1:9" ht="13.5" x14ac:dyDescent="0.25">
      <c r="A27" s="33" t="s">
        <v>104</v>
      </c>
      <c r="B27" s="104">
        <v>1213481</v>
      </c>
      <c r="C27" s="105"/>
      <c r="D27" s="105">
        <v>5785602</v>
      </c>
      <c r="E27" s="105"/>
      <c r="F27" s="105"/>
      <c r="G27" s="105">
        <v>6543746</v>
      </c>
      <c r="H27" s="106"/>
      <c r="I27" s="94"/>
    </row>
    <row r="28" spans="1:9" ht="13.5" x14ac:dyDescent="0.25">
      <c r="A28" s="33" t="s">
        <v>105</v>
      </c>
      <c r="B28" s="104">
        <v>460417</v>
      </c>
      <c r="C28" s="105"/>
      <c r="D28" s="105">
        <v>23168491</v>
      </c>
      <c r="E28" s="105"/>
      <c r="F28" s="105"/>
      <c r="G28" s="105">
        <v>22351924</v>
      </c>
      <c r="H28" s="106"/>
      <c r="I28" s="94"/>
    </row>
    <row r="29" spans="1:9" ht="13.5" x14ac:dyDescent="0.25">
      <c r="A29" s="33" t="s">
        <v>106</v>
      </c>
      <c r="B29" s="130">
        <v>10072365</v>
      </c>
      <c r="C29" s="131">
        <v>3774575</v>
      </c>
      <c r="D29" s="131">
        <v>174768796</v>
      </c>
      <c r="E29" s="131"/>
      <c r="F29" s="131">
        <v>6999532</v>
      </c>
      <c r="G29" s="131">
        <v>46100474</v>
      </c>
      <c r="H29" s="107"/>
      <c r="I29" s="94"/>
    </row>
    <row r="30" spans="1:9" ht="13.5" x14ac:dyDescent="0.25">
      <c r="A30" s="33" t="s">
        <v>107</v>
      </c>
      <c r="B30" s="132">
        <v>6051820</v>
      </c>
      <c r="C30" s="131">
        <v>13623395</v>
      </c>
      <c r="D30" s="131">
        <v>82404053</v>
      </c>
      <c r="E30" s="131"/>
      <c r="F30" s="131"/>
      <c r="G30" s="131">
        <v>35048103</v>
      </c>
      <c r="H30" s="107"/>
      <c r="I30" s="94"/>
    </row>
    <row r="31" spans="1:9" ht="13.5" x14ac:dyDescent="0.25">
      <c r="A31" s="33" t="s">
        <v>108</v>
      </c>
      <c r="B31" s="108">
        <v>2845959</v>
      </c>
      <c r="C31" s="130"/>
      <c r="D31" s="131">
        <v>13288502</v>
      </c>
      <c r="E31" s="131"/>
      <c r="F31" s="131"/>
      <c r="G31" s="131"/>
      <c r="H31" s="107"/>
      <c r="I31" s="94"/>
    </row>
    <row r="32" spans="1:9" ht="13.5" x14ac:dyDescent="0.25">
      <c r="A32" s="33" t="s">
        <v>109</v>
      </c>
      <c r="B32" s="108">
        <v>1097352</v>
      </c>
      <c r="C32" s="130">
        <v>371666</v>
      </c>
      <c r="D32" s="131">
        <v>12568464</v>
      </c>
      <c r="E32" s="131"/>
      <c r="F32" s="131">
        <v>382423</v>
      </c>
      <c r="G32" s="131">
        <v>2662412</v>
      </c>
      <c r="H32" s="107"/>
      <c r="I32" s="94"/>
    </row>
    <row r="33" spans="1:9" ht="13.5" x14ac:dyDescent="0.25">
      <c r="A33" s="33" t="s">
        <v>111</v>
      </c>
      <c r="B33" s="108"/>
      <c r="C33" s="109"/>
      <c r="D33" s="109"/>
      <c r="E33" s="109"/>
      <c r="F33" s="109"/>
      <c r="G33" s="109"/>
      <c r="H33" s="109"/>
      <c r="I33" s="94"/>
    </row>
    <row r="34" spans="1:9" ht="13.5" x14ac:dyDescent="0.25">
      <c r="A34" s="18" t="s">
        <v>1</v>
      </c>
      <c r="B34" s="23">
        <f>SUM(B26:B33)</f>
        <v>433171325</v>
      </c>
      <c r="C34" s="23">
        <f t="shared" ref="C34:H34" si="1">SUM(C26:C33)</f>
        <v>349656883</v>
      </c>
      <c r="D34" s="23">
        <f t="shared" si="1"/>
        <v>4686870010</v>
      </c>
      <c r="E34" s="23">
        <f t="shared" si="1"/>
        <v>0</v>
      </c>
      <c r="F34" s="23">
        <f t="shared" si="1"/>
        <v>477808663</v>
      </c>
      <c r="G34" s="23">
        <f t="shared" si="1"/>
        <v>2005810017</v>
      </c>
      <c r="H34" s="23">
        <f t="shared" si="1"/>
        <v>0</v>
      </c>
      <c r="I34" s="21"/>
    </row>
    <row r="35" spans="1:9" ht="13.5" x14ac:dyDescent="0.25">
      <c r="B35" s="127"/>
      <c r="C35" s="127"/>
      <c r="D35" s="127"/>
      <c r="E35" s="127"/>
      <c r="F35" s="127"/>
      <c r="G35" s="127"/>
      <c r="H35" s="127"/>
      <c r="I35"/>
    </row>
    <row r="36" spans="1:9" ht="13.5" x14ac:dyDescent="0.25">
      <c r="A36" s="24"/>
      <c r="B36" s="127"/>
      <c r="C36" s="127"/>
      <c r="D36" s="127"/>
      <c r="E36" s="127"/>
      <c r="F36" s="127"/>
      <c r="G36" s="127"/>
      <c r="H36" s="127"/>
      <c r="I36"/>
    </row>
    <row r="37" spans="1:9" ht="17.25" x14ac:dyDescent="0.3">
      <c r="A37" s="16" t="s">
        <v>47</v>
      </c>
      <c r="B37" s="128"/>
      <c r="C37" s="128"/>
      <c r="D37" s="128"/>
      <c r="E37" s="128"/>
      <c r="F37" s="128"/>
      <c r="G37" s="128"/>
      <c r="H37" s="128"/>
      <c r="I37"/>
    </row>
    <row r="38" spans="1:9" ht="13.5" x14ac:dyDescent="0.25">
      <c r="A38" s="18" t="s">
        <v>0</v>
      </c>
      <c r="B38" s="129" t="s">
        <v>30</v>
      </c>
      <c r="C38" s="129" t="s">
        <v>31</v>
      </c>
      <c r="D38" s="129" t="s">
        <v>32</v>
      </c>
      <c r="E38" s="129" t="s">
        <v>33</v>
      </c>
      <c r="F38" s="129" t="s">
        <v>34</v>
      </c>
      <c r="G38" s="129" t="s">
        <v>35</v>
      </c>
      <c r="H38" s="129" t="s">
        <v>36</v>
      </c>
      <c r="I38" s="19" t="s">
        <v>14</v>
      </c>
    </row>
    <row r="39" spans="1:9" ht="13.5" x14ac:dyDescent="0.25">
      <c r="A39" s="25" t="s">
        <v>113</v>
      </c>
      <c r="B39" s="133">
        <v>665164723</v>
      </c>
      <c r="C39" s="133">
        <v>680864277</v>
      </c>
      <c r="D39" s="133">
        <v>14612129171</v>
      </c>
      <c r="E39" s="133"/>
      <c r="F39" s="133"/>
      <c r="G39" s="133">
        <v>376405719</v>
      </c>
      <c r="H39" s="110"/>
      <c r="I39" s="26"/>
    </row>
    <row r="40" spans="1:9" ht="13.5" x14ac:dyDescent="0.25">
      <c r="A40" s="27" t="s">
        <v>114</v>
      </c>
      <c r="B40" s="111"/>
      <c r="C40" s="111"/>
      <c r="D40" s="111">
        <v>2797383</v>
      </c>
      <c r="E40" s="111"/>
      <c r="F40" s="111"/>
      <c r="G40" s="111">
        <v>6770959</v>
      </c>
      <c r="H40" s="112"/>
      <c r="I40" s="21"/>
    </row>
    <row r="41" spans="1:9" ht="13.5" x14ac:dyDescent="0.25">
      <c r="A41" s="27" t="s">
        <v>115</v>
      </c>
      <c r="B41" s="111"/>
      <c r="C41" s="111"/>
      <c r="D41" s="111">
        <v>139105</v>
      </c>
      <c r="E41" s="111"/>
      <c r="F41" s="111"/>
      <c r="G41" s="111">
        <v>338548</v>
      </c>
      <c r="H41" s="112"/>
      <c r="I41" s="21"/>
    </row>
    <row r="42" spans="1:9" ht="13.5" x14ac:dyDescent="0.25">
      <c r="A42" s="27"/>
      <c r="B42" s="111"/>
      <c r="C42" s="111"/>
      <c r="D42" s="111"/>
      <c r="E42" s="111"/>
      <c r="F42" s="111"/>
      <c r="G42" s="111"/>
      <c r="H42" s="112"/>
      <c r="I42" s="21"/>
    </row>
    <row r="43" spans="1:9" ht="13.5" x14ac:dyDescent="0.25">
      <c r="A43" s="18" t="s">
        <v>1</v>
      </c>
      <c r="B43" s="23">
        <f>SUM(B39:B42)</f>
        <v>665164723</v>
      </c>
      <c r="C43" s="23">
        <f t="shared" ref="C43:H43" si="2">SUM(C39:C42)</f>
        <v>680864277</v>
      </c>
      <c r="D43" s="23">
        <f t="shared" si="2"/>
        <v>14615065659</v>
      </c>
      <c r="E43" s="23">
        <f t="shared" si="2"/>
        <v>0</v>
      </c>
      <c r="F43" s="23">
        <f t="shared" si="2"/>
        <v>0</v>
      </c>
      <c r="G43" s="23">
        <f t="shared" si="2"/>
        <v>383515226</v>
      </c>
      <c r="H43" s="23">
        <f t="shared" si="2"/>
        <v>0</v>
      </c>
      <c r="I43" s="21"/>
    </row>
    <row r="45" spans="1:9" ht="17.25" x14ac:dyDescent="0.3">
      <c r="A45" s="16" t="s">
        <v>48</v>
      </c>
    </row>
    <row r="46" spans="1:9" ht="13.5" x14ac:dyDescent="0.25">
      <c r="A46" s="18" t="s">
        <v>0</v>
      </c>
      <c r="B46" s="19" t="s">
        <v>30</v>
      </c>
      <c r="C46" s="19" t="s">
        <v>31</v>
      </c>
      <c r="D46" s="19" t="s">
        <v>32</v>
      </c>
      <c r="E46" s="19" t="s">
        <v>33</v>
      </c>
      <c r="F46" s="19" t="s">
        <v>34</v>
      </c>
      <c r="G46" s="19" t="s">
        <v>35</v>
      </c>
      <c r="H46" s="19" t="s">
        <v>36</v>
      </c>
      <c r="I46" s="19" t="s">
        <v>14</v>
      </c>
    </row>
    <row r="47" spans="1:9" ht="13.5" x14ac:dyDescent="0.25">
      <c r="A47" s="18" t="s">
        <v>49</v>
      </c>
      <c r="B47" s="23">
        <f t="shared" ref="B47:H47" si="3">+B21+B34+B43</f>
        <v>1444490562</v>
      </c>
      <c r="C47" s="23">
        <f t="shared" si="3"/>
        <v>1269045500</v>
      </c>
      <c r="D47" s="23">
        <f t="shared" si="3"/>
        <v>22638796077</v>
      </c>
      <c r="E47" s="23">
        <f t="shared" si="3"/>
        <v>0</v>
      </c>
      <c r="F47" s="23">
        <f t="shared" si="3"/>
        <v>828940599</v>
      </c>
      <c r="G47" s="23">
        <f t="shared" si="3"/>
        <v>3871073135</v>
      </c>
      <c r="H47" s="23">
        <f t="shared" si="3"/>
        <v>0</v>
      </c>
      <c r="I47" s="95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4" zoomScaleNormal="100" workbookViewId="0">
      <selection activeCell="B23" sqref="B23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8" t="s">
        <v>95</v>
      </c>
      <c r="B3" s="61" t="s">
        <v>101</v>
      </c>
    </row>
    <row r="4" spans="1:4" ht="13.5" thickBot="1" x14ac:dyDescent="0.25">
      <c r="A4" s="68" t="s">
        <v>96</v>
      </c>
      <c r="B4" s="70">
        <f>'302-A - VINCULACION'!B4</f>
        <v>43281</v>
      </c>
    </row>
    <row r="5" spans="1:4" ht="13.5" thickBot="1" x14ac:dyDescent="0.25">
      <c r="A5" s="68" t="s">
        <v>97</v>
      </c>
      <c r="B5" s="62" t="s">
        <v>102</v>
      </c>
    </row>
    <row r="7" spans="1:4" ht="51.75" x14ac:dyDescent="0.2">
      <c r="A7" s="80" t="s">
        <v>50</v>
      </c>
      <c r="B7" s="81" t="s">
        <v>51</v>
      </c>
      <c r="C7" s="28"/>
    </row>
    <row r="8" spans="1:4" ht="20.25" customHeight="1" x14ac:dyDescent="0.35">
      <c r="B8" s="29"/>
      <c r="C8" s="29"/>
      <c r="D8" s="30"/>
    </row>
    <row r="9" spans="1:4" ht="20.25" customHeight="1" x14ac:dyDescent="0.35">
      <c r="A9" s="135" t="s">
        <v>52</v>
      </c>
      <c r="B9" s="135"/>
      <c r="C9" s="29"/>
      <c r="D9" s="30"/>
    </row>
    <row r="10" spans="1:4" ht="29.25" customHeight="1" x14ac:dyDescent="0.4">
      <c r="A10" s="44" t="s">
        <v>87</v>
      </c>
    </row>
    <row r="11" spans="1:4" ht="13.5" customHeight="1" x14ac:dyDescent="0.25">
      <c r="A11" s="31" t="s">
        <v>53</v>
      </c>
      <c r="B11" s="31"/>
      <c r="C11" s="14"/>
    </row>
    <row r="12" spans="1:4" ht="13.5" x14ac:dyDescent="0.25">
      <c r="A12" s="18" t="s">
        <v>0</v>
      </c>
      <c r="B12" s="19" t="s">
        <v>54</v>
      </c>
      <c r="C12" s="18" t="s">
        <v>14</v>
      </c>
    </row>
    <row r="13" spans="1:4" ht="15" x14ac:dyDescent="0.3">
      <c r="A13" s="32" t="s">
        <v>55</v>
      </c>
      <c r="B13" s="96">
        <v>1</v>
      </c>
      <c r="C13" s="33"/>
    </row>
    <row r="14" spans="1:4" ht="15" x14ac:dyDescent="0.3">
      <c r="A14" s="32" t="s">
        <v>56</v>
      </c>
      <c r="B14" s="96">
        <v>1</v>
      </c>
      <c r="C14" s="33"/>
    </row>
    <row r="15" spans="1:4" ht="15" x14ac:dyDescent="0.3">
      <c r="A15" s="32" t="s">
        <v>57</v>
      </c>
      <c r="B15" s="96">
        <v>0</v>
      </c>
      <c r="C15" s="33"/>
    </row>
    <row r="16" spans="1:4" ht="15" x14ac:dyDescent="0.3">
      <c r="A16" s="18" t="s">
        <v>48</v>
      </c>
      <c r="B16" s="97">
        <f>SUM(B13:B15)</f>
        <v>2</v>
      </c>
      <c r="C16" s="33"/>
    </row>
    <row r="17" spans="1:4" ht="13.5" x14ac:dyDescent="0.25">
      <c r="A17" s="34"/>
      <c r="B17" s="101"/>
      <c r="C17" s="14"/>
    </row>
    <row r="18" spans="1:4" ht="13.5" x14ac:dyDescent="0.25">
      <c r="A18" s="34"/>
      <c r="B18" s="101"/>
      <c r="C18" s="14"/>
    </row>
    <row r="19" spans="1:4" x14ac:dyDescent="0.2">
      <c r="B19" s="102"/>
    </row>
    <row r="20" spans="1:4" ht="13.5" customHeight="1" x14ac:dyDescent="0.25">
      <c r="A20" s="31" t="s">
        <v>58</v>
      </c>
      <c r="B20" s="17"/>
      <c r="C20" s="14"/>
      <c r="D20" s="14"/>
    </row>
    <row r="21" spans="1:4" ht="13.5" x14ac:dyDescent="0.25">
      <c r="A21" s="18" t="s">
        <v>0</v>
      </c>
      <c r="B21" s="19" t="s">
        <v>54</v>
      </c>
      <c r="C21" s="18" t="s">
        <v>14</v>
      </c>
    </row>
    <row r="22" spans="1:4" ht="15" x14ac:dyDescent="0.3">
      <c r="A22" s="20" t="s">
        <v>59</v>
      </c>
      <c r="B22" s="96">
        <v>10</v>
      </c>
      <c r="C22" s="33"/>
    </row>
    <row r="23" spans="1:4" ht="15" x14ac:dyDescent="0.3">
      <c r="A23" s="20" t="s">
        <v>60</v>
      </c>
      <c r="B23" s="125">
        <v>68</v>
      </c>
      <c r="C23" s="33"/>
    </row>
    <row r="24" spans="1:4" ht="15" x14ac:dyDescent="0.3">
      <c r="A24" s="20" t="s">
        <v>61</v>
      </c>
      <c r="B24" s="96">
        <v>0</v>
      </c>
      <c r="C24" s="33"/>
    </row>
    <row r="25" spans="1:4" ht="15" x14ac:dyDescent="0.3">
      <c r="A25" s="18" t="s">
        <v>48</v>
      </c>
      <c r="B25" s="97">
        <f>SUM(B22:B24)</f>
        <v>78</v>
      </c>
      <c r="C25" s="33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zoomScaleNormal="100" workbookViewId="0">
      <selection activeCell="D24" sqref="D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2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8"/>
      <c r="C3" s="68"/>
      <c r="D3" s="61" t="s">
        <v>101</v>
      </c>
    </row>
    <row r="4" spans="1:7" ht="13.5" thickBot="1" x14ac:dyDescent="0.25">
      <c r="A4" s="68" t="s">
        <v>96</v>
      </c>
      <c r="B4" s="68"/>
      <c r="C4" s="68"/>
      <c r="D4" s="70">
        <f>'302-A - VINCULACION'!B4</f>
        <v>43281</v>
      </c>
    </row>
    <row r="5" spans="1:7" ht="13.5" thickBot="1" x14ac:dyDescent="0.25">
      <c r="A5" s="68" t="s">
        <v>97</v>
      </c>
      <c r="B5" s="68"/>
      <c r="C5" s="68"/>
      <c r="D5" s="62" t="s">
        <v>102</v>
      </c>
    </row>
    <row r="6" spans="1:7" ht="58.5" customHeight="1" x14ac:dyDescent="0.3">
      <c r="A6" s="80" t="s">
        <v>62</v>
      </c>
      <c r="B6" s="29"/>
      <c r="C6" s="29"/>
      <c r="D6" s="135" t="s">
        <v>63</v>
      </c>
      <c r="E6" s="135"/>
      <c r="F6" s="29"/>
    </row>
    <row r="7" spans="1:7" ht="17.25" customHeight="1" x14ac:dyDescent="0.2"/>
    <row r="8" spans="1:7" ht="17.25" customHeight="1" x14ac:dyDescent="0.3">
      <c r="A8" s="135" t="s">
        <v>52</v>
      </c>
      <c r="B8" s="135"/>
      <c r="C8" s="135"/>
      <c r="D8" s="135"/>
      <c r="E8" s="135"/>
    </row>
    <row r="9" spans="1:7" ht="18.75" customHeight="1" x14ac:dyDescent="0.4">
      <c r="A9" s="44" t="s">
        <v>87</v>
      </c>
      <c r="B9" s="44"/>
      <c r="C9" s="44"/>
      <c r="D9" s="35"/>
      <c r="E9" s="35"/>
    </row>
    <row r="10" spans="1:7" ht="17.25" x14ac:dyDescent="0.3">
      <c r="A10" s="36" t="s">
        <v>64</v>
      </c>
      <c r="B10" s="36"/>
      <c r="C10" s="36"/>
      <c r="D10" s="31"/>
      <c r="E10" s="31"/>
      <c r="F10" s="14"/>
      <c r="G10" s="14"/>
    </row>
    <row r="11" spans="1:7" ht="24" customHeight="1" x14ac:dyDescent="0.3">
      <c r="A11" s="36"/>
      <c r="B11" s="136" t="s">
        <v>99</v>
      </c>
      <c r="C11" s="137"/>
      <c r="D11" s="136" t="s">
        <v>98</v>
      </c>
      <c r="E11" s="137"/>
      <c r="F11" s="14"/>
      <c r="G11" s="14"/>
    </row>
    <row r="12" spans="1:7" ht="41.25" customHeight="1" x14ac:dyDescent="0.2">
      <c r="A12" s="74" t="s">
        <v>0</v>
      </c>
      <c r="B12" s="74" t="s">
        <v>65</v>
      </c>
      <c r="C12" s="74" t="s">
        <v>66</v>
      </c>
      <c r="D12" s="74" t="s">
        <v>65</v>
      </c>
      <c r="E12" s="74" t="s">
        <v>66</v>
      </c>
      <c r="F12" s="74" t="s">
        <v>14</v>
      </c>
    </row>
    <row r="13" spans="1:7" ht="15" x14ac:dyDescent="0.3">
      <c r="A13" s="69" t="s">
        <v>67</v>
      </c>
      <c r="B13" s="96"/>
      <c r="C13" s="96">
        <v>1</v>
      </c>
      <c r="D13" s="96"/>
      <c r="E13" s="96"/>
      <c r="F13" s="72" t="s">
        <v>116</v>
      </c>
    </row>
    <row r="14" spans="1:7" ht="15" x14ac:dyDescent="0.3">
      <c r="A14" s="69" t="s">
        <v>68</v>
      </c>
      <c r="B14" s="96"/>
      <c r="C14" s="96"/>
      <c r="D14" s="96">
        <v>54</v>
      </c>
      <c r="E14" s="96"/>
      <c r="F14" s="72"/>
    </row>
    <row r="15" spans="1:7" ht="15" x14ac:dyDescent="0.3">
      <c r="A15" s="69" t="s">
        <v>69</v>
      </c>
      <c r="B15" s="96"/>
      <c r="C15" s="96"/>
      <c r="D15" s="96">
        <v>1</v>
      </c>
      <c r="E15" s="96"/>
      <c r="F15" s="72"/>
    </row>
    <row r="16" spans="1:7" ht="15" x14ac:dyDescent="0.3">
      <c r="A16" s="19" t="s">
        <v>48</v>
      </c>
      <c r="B16" s="97">
        <f>SUM(B13:B15)</f>
        <v>0</v>
      </c>
      <c r="C16" s="97">
        <f>SUM(C13:C15)</f>
        <v>1</v>
      </c>
      <c r="D16" s="97">
        <f>SUM(D13:D15)</f>
        <v>55</v>
      </c>
      <c r="E16" s="97">
        <f>SUM(E13:E15)</f>
        <v>0</v>
      </c>
      <c r="F16" s="73"/>
    </row>
    <row r="17" spans="1:7" x14ac:dyDescent="0.2">
      <c r="B17" s="12"/>
      <c r="C17" s="12"/>
      <c r="D17" s="12"/>
      <c r="E17" s="12"/>
    </row>
    <row r="18" spans="1:7" ht="17.25" x14ac:dyDescent="0.3">
      <c r="A18" s="36" t="s">
        <v>70</v>
      </c>
      <c r="B18" s="17"/>
      <c r="C18" s="17"/>
      <c r="D18" s="17"/>
      <c r="E18" s="17"/>
      <c r="F18" s="14"/>
      <c r="G18" s="14"/>
    </row>
    <row r="19" spans="1:7" ht="27" x14ac:dyDescent="0.2">
      <c r="A19" s="74" t="s">
        <v>0</v>
      </c>
      <c r="B19" s="74" t="s">
        <v>65</v>
      </c>
      <c r="C19" s="74" t="s">
        <v>66</v>
      </c>
      <c r="D19" s="74" t="s">
        <v>65</v>
      </c>
      <c r="E19" s="74" t="s">
        <v>66</v>
      </c>
      <c r="F19" s="74" t="s">
        <v>14</v>
      </c>
    </row>
    <row r="20" spans="1:7" ht="15" x14ac:dyDescent="0.2">
      <c r="A20" s="69" t="s">
        <v>67</v>
      </c>
      <c r="B20" s="98">
        <v>30</v>
      </c>
      <c r="C20" s="98"/>
      <c r="D20" s="98">
        <v>24</v>
      </c>
      <c r="E20" s="98"/>
      <c r="F20" s="87"/>
    </row>
    <row r="21" spans="1:7" ht="15" x14ac:dyDescent="0.2">
      <c r="A21" s="69" t="s">
        <v>68</v>
      </c>
      <c r="B21" s="98"/>
      <c r="C21" s="98"/>
      <c r="D21" s="98"/>
      <c r="E21" s="98"/>
      <c r="F21" s="87"/>
    </row>
    <row r="22" spans="1:7" ht="15" x14ac:dyDescent="0.2">
      <c r="A22" s="69" t="s">
        <v>69</v>
      </c>
      <c r="B22" s="98">
        <v>2</v>
      </c>
      <c r="C22" s="98"/>
      <c r="D22" s="98"/>
      <c r="E22" s="98"/>
      <c r="F22" s="88"/>
    </row>
    <row r="23" spans="1:7" ht="15" x14ac:dyDescent="0.2">
      <c r="A23" s="69" t="s">
        <v>110</v>
      </c>
      <c r="B23" s="98">
        <v>2</v>
      </c>
      <c r="C23" s="98"/>
      <c r="D23" s="98">
        <v>2</v>
      </c>
      <c r="E23" s="98"/>
      <c r="F23" s="87"/>
    </row>
    <row r="24" spans="1:7" ht="15" x14ac:dyDescent="0.2">
      <c r="A24" s="69" t="s">
        <v>111</v>
      </c>
      <c r="B24" s="98"/>
      <c r="C24" s="98"/>
      <c r="D24" s="98">
        <f>2+44</f>
        <v>46</v>
      </c>
      <c r="E24" s="98"/>
      <c r="F24" s="100"/>
    </row>
    <row r="25" spans="1:7" ht="15" x14ac:dyDescent="0.25">
      <c r="A25" s="19" t="s">
        <v>48</v>
      </c>
      <c r="B25" s="99">
        <f>SUM(B20:B24)</f>
        <v>34</v>
      </c>
      <c r="C25" s="99">
        <f>SUM(C20:C24)</f>
        <v>0</v>
      </c>
      <c r="D25" s="99">
        <f>SUM(D20:D24)</f>
        <v>72</v>
      </c>
      <c r="E25" s="99">
        <f>SUM(E20:E24)</f>
        <v>0</v>
      </c>
      <c r="F25" s="89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A7" zoomScale="110" zoomScaleNormal="110" workbookViewId="0">
      <selection activeCell="I12" sqref="I12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3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1" t="s">
        <v>101</v>
      </c>
    </row>
    <row r="4" spans="1:7" ht="13.5" thickBot="1" x14ac:dyDescent="0.25">
      <c r="A4" s="68" t="s">
        <v>96</v>
      </c>
      <c r="B4" s="70">
        <f>'302-A - VINCULACION'!B4</f>
        <v>43281</v>
      </c>
    </row>
    <row r="5" spans="1:7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</row>
    <row r="6" spans="1:7" ht="32.25" customHeight="1" x14ac:dyDescent="0.2">
      <c r="A6" s="86" t="s">
        <v>71</v>
      </c>
      <c r="B6" s="138" t="s">
        <v>72</v>
      </c>
      <c r="C6" s="138"/>
      <c r="D6" s="138"/>
      <c r="E6" s="138"/>
      <c r="F6" s="138"/>
      <c r="G6" s="14"/>
    </row>
    <row r="7" spans="1:7" ht="15" customHeight="1" x14ac:dyDescent="0.2">
      <c r="G7" s="14"/>
    </row>
    <row r="8" spans="1:7" ht="19.5" x14ac:dyDescent="0.4">
      <c r="A8" s="44" t="s">
        <v>87</v>
      </c>
      <c r="B8" s="14"/>
      <c r="C8" s="14"/>
      <c r="D8" s="14"/>
      <c r="E8" s="14"/>
      <c r="F8" s="14"/>
      <c r="G8" s="14"/>
    </row>
    <row r="9" spans="1:7" ht="13.5" customHeight="1" x14ac:dyDescent="0.25">
      <c r="A9" s="31" t="s">
        <v>73</v>
      </c>
      <c r="B9" s="31"/>
      <c r="C9" s="31"/>
      <c r="D9" s="31"/>
      <c r="E9" s="31"/>
      <c r="F9" s="31"/>
      <c r="G9" s="14"/>
    </row>
    <row r="10" spans="1:7" ht="24.75" customHeight="1" x14ac:dyDescent="0.25">
      <c r="A10" s="31"/>
      <c r="B10" s="139" t="s">
        <v>99</v>
      </c>
      <c r="C10" s="140"/>
      <c r="D10" s="139" t="s">
        <v>98</v>
      </c>
      <c r="E10" s="140"/>
      <c r="F10" s="31"/>
      <c r="G10" s="14"/>
    </row>
    <row r="11" spans="1:7" s="38" customFormat="1" ht="13.5" x14ac:dyDescent="0.25">
      <c r="A11" s="75" t="s">
        <v>0</v>
      </c>
      <c r="B11" s="76" t="s">
        <v>74</v>
      </c>
      <c r="C11" s="76" t="s">
        <v>75</v>
      </c>
      <c r="D11" s="76" t="s">
        <v>74</v>
      </c>
      <c r="E11" s="76" t="s">
        <v>75</v>
      </c>
      <c r="F11" s="19" t="s">
        <v>14</v>
      </c>
    </row>
    <row r="12" spans="1:7" ht="39" x14ac:dyDescent="0.2">
      <c r="A12" s="9" t="s">
        <v>76</v>
      </c>
      <c r="B12" s="90"/>
      <c r="C12" s="90"/>
      <c r="D12" s="90">
        <v>5</v>
      </c>
      <c r="E12" s="90">
        <v>2</v>
      </c>
      <c r="F12" s="93" t="s">
        <v>117</v>
      </c>
    </row>
    <row r="13" spans="1:7" ht="23.25" customHeight="1" x14ac:dyDescent="0.2">
      <c r="A13" s="9" t="s">
        <v>77</v>
      </c>
      <c r="B13" s="90"/>
      <c r="C13" s="90"/>
      <c r="D13" s="90"/>
      <c r="E13" s="90"/>
      <c r="F13" s="92"/>
    </row>
    <row r="14" spans="1:7" ht="107.25" x14ac:dyDescent="0.2">
      <c r="A14" s="9" t="s">
        <v>78</v>
      </c>
      <c r="B14" s="90">
        <v>5</v>
      </c>
      <c r="C14" s="90"/>
      <c r="D14" s="90"/>
      <c r="E14" s="90"/>
      <c r="F14" s="93" t="s">
        <v>118</v>
      </c>
    </row>
    <row r="15" spans="1:7" ht="68.25" x14ac:dyDescent="0.2">
      <c r="A15" s="9" t="s">
        <v>100</v>
      </c>
      <c r="B15" s="90"/>
      <c r="C15" s="90"/>
      <c r="D15" s="90"/>
      <c r="E15" s="90">
        <v>2</v>
      </c>
      <c r="F15" s="93" t="s">
        <v>119</v>
      </c>
    </row>
    <row r="16" spans="1:7" ht="15" x14ac:dyDescent="0.25">
      <c r="A16" s="22"/>
      <c r="B16" s="90"/>
      <c r="C16" s="90"/>
      <c r="D16" s="90"/>
      <c r="E16" s="90"/>
      <c r="F16" s="92"/>
    </row>
    <row r="17" spans="1:6" ht="13.5" x14ac:dyDescent="0.2">
      <c r="A17" s="37" t="s">
        <v>48</v>
      </c>
      <c r="B17" s="77">
        <f>SUM(B12:B16)</f>
        <v>5</v>
      </c>
      <c r="C17" s="77">
        <f t="shared" ref="C17:E17" si="0">SUM(C12:C16)</f>
        <v>0</v>
      </c>
      <c r="D17" s="77">
        <f t="shared" si="0"/>
        <v>5</v>
      </c>
      <c r="E17" s="77">
        <f t="shared" si="0"/>
        <v>4</v>
      </c>
      <c r="F17" s="91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18" sqref="C18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8" t="s">
        <v>95</v>
      </c>
      <c r="B3" s="61" t="s">
        <v>112</v>
      </c>
    </row>
    <row r="4" spans="1:8" ht="13.5" thickBot="1" x14ac:dyDescent="0.25">
      <c r="A4" s="68" t="s">
        <v>96</v>
      </c>
      <c r="B4" s="70">
        <f>'302-A - VINCULACION'!B4</f>
        <v>43281</v>
      </c>
    </row>
    <row r="5" spans="1:8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  <c r="H5" s="14"/>
    </row>
    <row r="6" spans="1:8" ht="45" customHeight="1" x14ac:dyDescent="0.2">
      <c r="A6" s="83" t="s">
        <v>88</v>
      </c>
      <c r="B6" s="142" t="s">
        <v>89</v>
      </c>
      <c r="C6" s="142"/>
      <c r="D6" s="14"/>
      <c r="E6" s="14"/>
      <c r="F6" s="14"/>
      <c r="G6" s="14"/>
      <c r="H6" s="14"/>
    </row>
    <row r="7" spans="1:8" ht="20.25" customHeight="1" x14ac:dyDescent="0.3">
      <c r="B7" s="64"/>
      <c r="C7" s="64"/>
      <c r="D7" s="64"/>
      <c r="E7" s="14"/>
      <c r="F7" s="14"/>
      <c r="G7" s="14"/>
      <c r="H7" s="14"/>
    </row>
    <row r="8" spans="1:8" ht="13.5" customHeight="1" thickBot="1" x14ac:dyDescent="0.3">
      <c r="A8" s="141"/>
      <c r="B8" s="141"/>
      <c r="C8" s="141"/>
      <c r="D8" s="14"/>
      <c r="E8" s="14"/>
      <c r="F8" s="14"/>
      <c r="G8" s="14"/>
      <c r="H8" s="14"/>
    </row>
    <row r="9" spans="1:8" ht="14.25" thickBot="1" x14ac:dyDescent="0.3">
      <c r="A9" s="47" t="s">
        <v>0</v>
      </c>
      <c r="B9" s="48" t="s">
        <v>90</v>
      </c>
      <c r="C9" s="49" t="s">
        <v>91</v>
      </c>
      <c r="D9" s="50" t="s">
        <v>14</v>
      </c>
    </row>
    <row r="10" spans="1:8" ht="13.5" x14ac:dyDescent="0.25">
      <c r="A10" s="9" t="s">
        <v>92</v>
      </c>
      <c r="B10" s="78">
        <v>729</v>
      </c>
      <c r="C10" s="51">
        <f>+B10/B12</f>
        <v>0.70231213872832365</v>
      </c>
      <c r="D10" s="52"/>
    </row>
    <row r="11" spans="1:8" ht="14.25" thickBot="1" x14ac:dyDescent="0.3">
      <c r="A11" s="53" t="s">
        <v>93</v>
      </c>
      <c r="B11" s="79">
        <v>309</v>
      </c>
      <c r="C11" s="54">
        <f>+B11/B12</f>
        <v>0.29768786127167629</v>
      </c>
      <c r="D11" s="55"/>
    </row>
    <row r="12" spans="1:8" ht="14.25" thickBot="1" x14ac:dyDescent="0.3">
      <c r="A12" s="56" t="s">
        <v>48</v>
      </c>
      <c r="B12" s="57">
        <f>SUM(B10:B11)</f>
        <v>1038</v>
      </c>
      <c r="C12" s="58">
        <f>SUM(C10:C11)</f>
        <v>1</v>
      </c>
      <c r="D12" s="59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2018-07-03T16:17:18Z</cp:lastPrinted>
  <dcterms:created xsi:type="dcterms:W3CDTF">2012-11-07T19:36:57Z</dcterms:created>
  <dcterms:modified xsi:type="dcterms:W3CDTF">2018-07-09T14:26:28Z</dcterms:modified>
</cp:coreProperties>
</file>